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82D72D98-BD4F-4565-A7EA-F9AAAC2FB0C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<sst xmlns="http://schemas.openxmlformats.org/spreadsheetml/2006/main" count="51" uniqueCount="43">
  <si>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</si>
  <si>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</si>
  <si>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</si>
  <si>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</si>
  <si>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</si>
  <si>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</si>
  <si>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</si>
  <si>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</si>
  <si>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</si>
  <si>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</si>
  <si>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</si>
  <si>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</si>
  <si>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</si>
  <si>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</si>
  <si>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</si>
  <si>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</si>
  <si>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</si>
  <si>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</si>
  <si>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</si>
  <si>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</si>
  <si>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</si>
  <si>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</si>
  <si>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</si>
  <si>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</si>
  <si>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</si>
  <si>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</si>
  <si>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</si>
  <si>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</si>
  <si>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</si>
  <si>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</si>
  <si>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</si>
  <si>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</si>
  <si>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</si>
  <si>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</si>
  <si>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</si>
  <si>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</si>
  <si>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</si>
  <si>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</si>
  <si>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</si>
  <si>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EGE SEFERİ</t>
  </si>
  <si>
    <t>ŞAFAK PROFİL</t>
  </si>
  <si>
    <t>AVCISAN METAL</t>
  </si>
  <si>
    <t>07,03,2024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</si>
</sst>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12" sqref="G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39</v>
      </c>
      <c r="F2" s="55"/>
      <c r="G2" s="55"/>
      <c r="H2" s="55"/>
      <c r="I2" s="55"/>
      <c r="J2" s="55"/>
      <c r="K2" s="3" t="s">
        <v>3</v>
      </c>
      <c r="L2" s="4">
        <f ca="1">TODAY()</f>
        <v>45359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42</v>
      </c>
      <c r="D5" s="11"/>
      <c r="E5" s="12">
        <v>191650</v>
      </c>
      <c r="F5" s="1"/>
      <c r="G5" s="13" t="str">
        <f t="shared" ref="G5" si="0">IF(A5="","",(A5))</f>
        <v>ŞAFAK PROFİL</v>
      </c>
      <c r="H5" s="12"/>
      <c r="I5" s="12"/>
      <c r="J5" s="12"/>
      <c r="K5" s="12">
        <f>IF(G5="","",SUM(E5-H5-I5-J5))</f>
        <v>191650</v>
      </c>
      <c r="L5" s="11"/>
      <c r="M5" s="1"/>
      <c r="N5" s="46">
        <v>200</v>
      </c>
      <c r="O5" s="35"/>
      <c r="P5" s="42">
        <v>15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3000</v>
      </c>
    </row>
    <row r="6" spans="1:27" ht="15" customHeight="1" x14ac:dyDescent="0.35">
      <c r="A6" s="48" t="s">
        <v>41</v>
      </c>
      <c r="B6" s="49"/>
      <c r="C6" s="10" t="s">
        <v>42</v>
      </c>
      <c r="D6" s="11"/>
      <c r="E6" s="12">
        <v>3250</v>
      </c>
      <c r="F6" s="1"/>
      <c r="G6" s="13" t="str">
        <f>IF(A6="","",(A6))</f>
        <v>AVCISAN METAL</v>
      </c>
      <c r="H6" s="12">
        <v>3250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3010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194900</v>
      </c>
      <c r="F22" s="1"/>
      <c r="G22" s="16" t="s">
        <v>17</v>
      </c>
      <c r="H22" s="17">
        <f>SUM(H5:H21)</f>
        <v>8250</v>
      </c>
      <c r="I22" s="17">
        <f>SUM(I5:I21)</f>
        <v>0</v>
      </c>
      <c r="J22" s="17">
        <f>SUM(J5:J21)</f>
        <v>0</v>
      </c>
      <c r="K22" s="17">
        <f>SUM(K5:K21)</f>
        <v>191650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391969</v>
      </c>
      <c r="D25" s="18">
        <v>392938</v>
      </c>
      <c r="E25" s="19">
        <f>IF(C25="","",SUM(D25-C25))</f>
        <v>969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4761</v>
      </c>
      <c r="D26" s="21"/>
      <c r="E26" s="20">
        <f>IF(C26="","",SUM(C26/E25))</f>
        <v>4.9133126934984519</v>
      </c>
      <c r="F26" s="1"/>
      <c r="G26" s="11" t="s">
        <v>26</v>
      </c>
      <c r="H26" s="12">
        <v>4761.5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5239.5</v>
      </c>
      <c r="D27" s="21"/>
      <c r="E27" s="22">
        <f>SUM(C27/E22)</f>
        <v>2.6883016931759877E-2</v>
      </c>
      <c r="F27" s="1"/>
      <c r="G27" s="11" t="s">
        <v>28</v>
      </c>
      <c r="H27" s="12">
        <v>478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5239.5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3010.5</v>
      </c>
      <c r="D36" s="1"/>
      <c r="E36" s="1"/>
      <c r="F36" s="1"/>
      <c r="G36" s="26" t="s">
        <v>31</v>
      </c>
      <c r="H36" s="15">
        <f>IF(H33="","",SUM(H22-H33))</f>
        <v>3010.5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2024-03-08T13:47:27Z</cp:lastPrinted>
  <dcterms:created xsi:type="dcterms:W3CDTF">2022-08-24T05:29:34Z</dcterms:created>
  <dcterms:modified xsi:type="dcterms:W3CDTF">2024-03-08T15:09:01Z</dcterms:modified>
</cp:coreProperties>
</file>